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4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<sst xmlns="http://schemas.openxmlformats.org/spreadsheetml/2006/main" count="43" uniqueCount="40">
  <si>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Table S4. Illumina sequencing summary of  natural soil and pond sediment samples by Ciliophora-specific long primers and universal eukaryotic long amplicon primers (PE300).</t>
  </si>
  <si>
    <t>Sample type</t>
  </si>
  <si>
    <t>Long primer name</t>
  </si>
  <si>
    <t>Sample name</t>
  </si>
  <si>
    <t>Raw Reads number</t>
  </si>
  <si>
    <t>Raw Base (G)</t>
  </si>
  <si>
    <t>Q20 (%)</t>
  </si>
  <si>
    <t>Q30 (%)</t>
  </si>
  <si>
    <t>GC Content (%)</t>
  </si>
  <si>
    <t>Qiime2 forward sequence count</t>
  </si>
  <si>
    <t>Qiime2 reverse sequence count</t>
  </si>
  <si>
    <t>Qiime2 denoised and joined reads summary</t>
  </si>
  <si>
    <t>Joined and denoised reads rate (%)</t>
  </si>
  <si>
    <t>Nonchimeric feature reads</t>
  </si>
  <si>
    <t>Chimeric rate (%)</t>
  </si>
  <si>
    <t>Feature reads after features filter</t>
  </si>
  <si>
    <t>Filtered rate (%)</t>
  </si>
  <si>
    <t>Natural soil samples</t>
  </si>
  <si>
    <t>LCSv24F/LCSv24R</t>
  </si>
  <si>
    <t>NSLCSF1R1</t>
  </si>
  <si>
    <t>NSLCSF1R2</t>
  </si>
  <si>
    <t>NSLCSF1R3</t>
  </si>
  <si>
    <t>L18V4F/L18V4R</t>
  </si>
  <si>
    <t>NSLV4F1R1</t>
  </si>
  <si>
    <t>NSLV4F1R2</t>
  </si>
  <si>
    <t>NSLV4F1R3</t>
  </si>
  <si>
    <t>L18V89F/L18V89R</t>
  </si>
  <si>
    <t>NSLV89F1R1</t>
  </si>
  <si>
    <t>NSLV89F1R2</t>
  </si>
  <si>
    <t>NSLV89F1R3</t>
  </si>
  <si>
    <t>Pond sediment samples</t>
  </si>
  <si>
    <t>PSLCSF1R1</t>
  </si>
  <si>
    <t>PSLCSF1R2</t>
  </si>
  <si>
    <t>PSLCSF1R3</t>
  </si>
  <si>
    <t>PSLV4F1R1</t>
  </si>
  <si>
    <t>PSLV4F1R2</t>
  </si>
  <si>
    <t>PSLV4F1R3</t>
  </si>
  <si>
    <t>PSLV89F1R1</t>
  </si>
  <si>
    <t>PSLV89F1R2</t>
  </si>
  <si>
    <t>PSLV89F1R3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</si>
</sst>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262626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49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A1" sqref="A1:P1"/>
    </sheetView>
  </sheetViews>
  <sheetFormatPr defaultColWidth="8.875" defaultRowHeight="14.25"/>
  <cols>
    <col min="1" max="1" width="20.625" customWidth="1"/>
    <col min="2" max="2" width="16.875" customWidth="1"/>
    <col min="3" max="3" width="11.875" customWidth="1"/>
    <col min="4" max="4" width="18.125" customWidth="1"/>
    <col min="5" max="5" width="13" customWidth="1"/>
    <col min="6" max="7" width="8.625" customWidth="1"/>
    <col min="8" max="8" width="15.5" customWidth="1"/>
    <col min="9" max="9" width="29.125" customWidth="1"/>
    <col min="10" max="10" width="29.5" customWidth="1"/>
    <col min="11" max="11" width="40.125" customWidth="1"/>
    <col min="12" max="12" width="32.875" customWidth="1"/>
    <col min="13" max="13" width="24.5" customWidth="1"/>
    <col min="14" max="14" width="17.125" customWidth="1"/>
    <col min="15" max="15" width="29.125" customWidth="1"/>
    <col min="16" max="16" width="16.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ht="15" spans="1:16">
      <c r="A3" s="5" t="s">
        <v>17</v>
      </c>
      <c r="B3" s="5" t="s">
        <v>18</v>
      </c>
      <c r="C3" s="6" t="s">
        <v>19</v>
      </c>
      <c r="D3" s="6">
        <v>1952422</v>
      </c>
      <c r="E3" s="7">
        <v>0.59</v>
      </c>
      <c r="F3" s="8">
        <v>97.05</v>
      </c>
      <c r="G3" s="8">
        <v>93.58</v>
      </c>
      <c r="H3" s="8">
        <v>46.15</v>
      </c>
      <c r="I3" s="6">
        <v>976206</v>
      </c>
      <c r="J3" s="7">
        <v>976206</v>
      </c>
      <c r="K3" s="6">
        <v>498710</v>
      </c>
      <c r="L3" s="9">
        <f>K3/J3</f>
        <v>0.510865534528573</v>
      </c>
      <c r="M3" s="5">
        <v>432870</v>
      </c>
      <c r="N3" s="10">
        <f t="shared" ref="N3:N8" si="0">(1-M3/K3)*100</f>
        <v>13.202061318201</v>
      </c>
      <c r="O3" s="6">
        <v>380716</v>
      </c>
      <c r="P3" s="10">
        <f>(1-O3/M3)*100</f>
        <v>12.0484210039966</v>
      </c>
    </row>
    <row r="4" ht="15" spans="1:16">
      <c r="A4" s="5"/>
      <c r="B4" s="5"/>
      <c r="C4" s="6" t="s">
        <v>20</v>
      </c>
      <c r="D4" s="6">
        <v>1505192</v>
      </c>
      <c r="E4" s="7">
        <v>0.45</v>
      </c>
      <c r="F4" s="11">
        <v>96.89</v>
      </c>
      <c r="G4" s="11">
        <v>93.09</v>
      </c>
      <c r="H4" s="11">
        <v>46.23</v>
      </c>
      <c r="I4" s="6">
        <v>752592</v>
      </c>
      <c r="J4" s="7">
        <v>752592</v>
      </c>
      <c r="K4" s="12">
        <v>384609</v>
      </c>
      <c r="L4" s="9">
        <f t="shared" ref="L4:L20" si="1">K4/J4</f>
        <v>0.511045825626634</v>
      </c>
      <c r="M4" s="5">
        <v>313863</v>
      </c>
      <c r="N4" s="10">
        <f t="shared" si="0"/>
        <v>18.3942653448047</v>
      </c>
      <c r="O4" s="6">
        <v>271656</v>
      </c>
      <c r="P4" s="10">
        <f t="shared" ref="P4:P20" si="2">(1-O4/M4)*100</f>
        <v>13.4475870045211</v>
      </c>
    </row>
    <row r="5" ht="15" spans="1:16">
      <c r="A5" s="5"/>
      <c r="B5" s="5"/>
      <c r="C5" s="6" t="s">
        <v>21</v>
      </c>
      <c r="D5" s="6">
        <v>1103828</v>
      </c>
      <c r="E5" s="7">
        <v>0.33</v>
      </c>
      <c r="F5" s="11">
        <v>96.8</v>
      </c>
      <c r="G5" s="11">
        <v>92.93</v>
      </c>
      <c r="H5" s="11">
        <v>46.12</v>
      </c>
      <c r="I5" s="6">
        <v>551911</v>
      </c>
      <c r="J5" s="7">
        <v>551911</v>
      </c>
      <c r="K5" s="6">
        <v>277673</v>
      </c>
      <c r="L5" s="9">
        <f t="shared" si="1"/>
        <v>0.503111914783362</v>
      </c>
      <c r="M5" s="5">
        <v>233147</v>
      </c>
      <c r="N5" s="10">
        <f t="shared" si="0"/>
        <v>16.0354085561074</v>
      </c>
      <c r="O5" s="6">
        <v>201944</v>
      </c>
      <c r="P5" s="10">
        <f t="shared" si="2"/>
        <v>13.3834018880792</v>
      </c>
    </row>
    <row r="6" ht="15" spans="1:16">
      <c r="A6" s="5"/>
      <c r="B6" s="5" t="s">
        <v>22</v>
      </c>
      <c r="C6" s="6" t="s">
        <v>23</v>
      </c>
      <c r="D6" s="6">
        <v>1288358</v>
      </c>
      <c r="E6" s="6">
        <v>0.39</v>
      </c>
      <c r="F6" s="13">
        <v>98.59</v>
      </c>
      <c r="G6" s="13">
        <v>96.65</v>
      </c>
      <c r="H6" s="13">
        <v>45.1</v>
      </c>
      <c r="I6" s="6">
        <v>643968</v>
      </c>
      <c r="J6" s="6">
        <v>643968</v>
      </c>
      <c r="K6" s="5">
        <v>139137</v>
      </c>
      <c r="L6" s="14">
        <f t="shared" si="1"/>
        <v>0.216061978234943</v>
      </c>
      <c r="M6" s="5">
        <v>136025</v>
      </c>
      <c r="N6" s="10">
        <f t="shared" si="0"/>
        <v>2.23664445833962</v>
      </c>
      <c r="O6" s="5">
        <v>135791</v>
      </c>
      <c r="P6" s="10">
        <f t="shared" si="2"/>
        <v>0.172027200882185</v>
      </c>
    </row>
    <row r="7" ht="15" spans="1:16">
      <c r="A7" s="5"/>
      <c r="B7" s="5"/>
      <c r="C7" s="6" t="s">
        <v>24</v>
      </c>
      <c r="D7" s="6">
        <v>784644</v>
      </c>
      <c r="E7" s="6">
        <v>0.24</v>
      </c>
      <c r="F7" s="6">
        <v>98.71</v>
      </c>
      <c r="G7" s="6">
        <v>96.86</v>
      </c>
      <c r="H7" s="6">
        <v>44.95</v>
      </c>
      <c r="I7" s="6">
        <v>392206</v>
      </c>
      <c r="J7" s="6">
        <v>392206</v>
      </c>
      <c r="K7" s="5">
        <v>101238</v>
      </c>
      <c r="L7" s="14">
        <f t="shared" si="1"/>
        <v>0.258124556993009</v>
      </c>
      <c r="M7" s="5">
        <v>99047</v>
      </c>
      <c r="N7" s="10">
        <f t="shared" si="0"/>
        <v>2.16420711590509</v>
      </c>
      <c r="O7" s="5">
        <v>98799</v>
      </c>
      <c r="P7" s="10">
        <f t="shared" si="2"/>
        <v>0.250386180298245</v>
      </c>
    </row>
    <row r="8" ht="15" spans="1:16">
      <c r="A8" s="5"/>
      <c r="B8" s="5"/>
      <c r="C8" s="6" t="s">
        <v>25</v>
      </c>
      <c r="D8" s="6">
        <v>723874</v>
      </c>
      <c r="E8" s="6">
        <v>0.22</v>
      </c>
      <c r="F8" s="6">
        <v>98.38</v>
      </c>
      <c r="G8" s="6">
        <v>96.23</v>
      </c>
      <c r="H8" s="6">
        <v>44.85</v>
      </c>
      <c r="I8" s="6">
        <v>361802</v>
      </c>
      <c r="J8" s="6">
        <v>361802</v>
      </c>
      <c r="K8" s="5">
        <v>87540</v>
      </c>
      <c r="L8" s="14">
        <f t="shared" si="1"/>
        <v>0.241955544745469</v>
      </c>
      <c r="M8" s="5">
        <v>85680</v>
      </c>
      <c r="N8" s="10">
        <f t="shared" si="0"/>
        <v>2.12474297464016</v>
      </c>
      <c r="O8" s="5">
        <v>85481</v>
      </c>
      <c r="P8" s="10">
        <f t="shared" si="2"/>
        <v>0.232259570494864</v>
      </c>
    </row>
    <row r="9" ht="15" spans="1:16">
      <c r="A9" s="5"/>
      <c r="B9" s="5" t="s">
        <v>26</v>
      </c>
      <c r="C9" s="6" t="s">
        <v>27</v>
      </c>
      <c r="D9" s="6">
        <v>2865202</v>
      </c>
      <c r="E9" s="6">
        <v>0.86</v>
      </c>
      <c r="F9" s="6">
        <v>99.16</v>
      </c>
      <c r="G9" s="6">
        <v>97.95</v>
      </c>
      <c r="H9" s="6">
        <v>50.71</v>
      </c>
      <c r="I9" s="6">
        <v>1432141</v>
      </c>
      <c r="J9" s="6">
        <v>1432141</v>
      </c>
      <c r="K9" s="6">
        <v>754201</v>
      </c>
      <c r="L9" s="14">
        <f t="shared" si="1"/>
        <v>0.52662482255588</v>
      </c>
      <c r="M9" s="5">
        <v>746437</v>
      </c>
      <c r="N9" s="10">
        <f t="shared" ref="N9:N20" si="3">(1-M9/K9)*100</f>
        <v>1.02943379815195</v>
      </c>
      <c r="O9" s="6">
        <v>740126</v>
      </c>
      <c r="P9" s="10">
        <f t="shared" si="2"/>
        <v>0.84548327588263</v>
      </c>
    </row>
    <row r="10" ht="15" spans="1:16">
      <c r="A10" s="5"/>
      <c r="B10" s="5"/>
      <c r="C10" s="6" t="s">
        <v>28</v>
      </c>
      <c r="D10" s="6">
        <v>2721012</v>
      </c>
      <c r="E10" s="6">
        <v>0.82</v>
      </c>
      <c r="F10" s="6">
        <v>98.86</v>
      </c>
      <c r="G10" s="6">
        <v>97.19</v>
      </c>
      <c r="H10" s="6">
        <v>49.94</v>
      </c>
      <c r="I10" s="6">
        <v>1360093</v>
      </c>
      <c r="J10" s="6">
        <v>1360093</v>
      </c>
      <c r="K10" s="6">
        <v>454007</v>
      </c>
      <c r="L10" s="14">
        <f t="shared" si="1"/>
        <v>0.333805850041137</v>
      </c>
      <c r="M10" s="5">
        <v>446110</v>
      </c>
      <c r="N10" s="10">
        <f t="shared" si="3"/>
        <v>1.73940049382498</v>
      </c>
      <c r="O10" s="6">
        <v>441192</v>
      </c>
      <c r="P10" s="10">
        <f t="shared" si="2"/>
        <v>1.10241868597432</v>
      </c>
    </row>
    <row r="11" ht="15" spans="1:16">
      <c r="A11" s="5"/>
      <c r="B11" s="5"/>
      <c r="C11" s="6" t="s">
        <v>29</v>
      </c>
      <c r="D11" s="6">
        <v>2906176</v>
      </c>
      <c r="E11" s="15">
        <v>0.87</v>
      </c>
      <c r="F11" s="15">
        <v>99.03</v>
      </c>
      <c r="G11" s="15">
        <v>97.64</v>
      </c>
      <c r="H11" s="15">
        <v>50.34</v>
      </c>
      <c r="I11" s="6">
        <v>1452656</v>
      </c>
      <c r="J11" s="6">
        <v>1452656</v>
      </c>
      <c r="K11" s="6">
        <v>695287</v>
      </c>
      <c r="L11" s="14">
        <f t="shared" si="1"/>
        <v>0.478631554889802</v>
      </c>
      <c r="M11" s="5">
        <v>687268</v>
      </c>
      <c r="N11" s="10">
        <f t="shared" si="3"/>
        <v>1.15333667967329</v>
      </c>
      <c r="O11" s="6">
        <v>680560</v>
      </c>
      <c r="P11" s="10">
        <f t="shared" si="2"/>
        <v>0.976038459523798</v>
      </c>
    </row>
    <row r="12" ht="15" spans="1:16">
      <c r="A12" s="5" t="s">
        <v>30</v>
      </c>
      <c r="B12" s="5" t="s">
        <v>18</v>
      </c>
      <c r="C12" s="6" t="s">
        <v>31</v>
      </c>
      <c r="D12" s="6">
        <v>2142262</v>
      </c>
      <c r="E12" s="6">
        <v>0.64</v>
      </c>
      <c r="F12" s="5">
        <v>97.27</v>
      </c>
      <c r="G12" s="5">
        <v>94.03</v>
      </c>
      <c r="H12" s="16">
        <v>46.11</v>
      </c>
      <c r="I12" s="6">
        <v>1071129</v>
      </c>
      <c r="J12" s="6">
        <v>1071129</v>
      </c>
      <c r="K12" s="6">
        <v>603710</v>
      </c>
      <c r="L12" s="14">
        <f t="shared" si="1"/>
        <v>0.563620254889934</v>
      </c>
      <c r="M12" s="5">
        <v>523829</v>
      </c>
      <c r="N12" s="10">
        <f t="shared" si="3"/>
        <v>13.2316840867304</v>
      </c>
      <c r="O12" s="6">
        <v>506690</v>
      </c>
      <c r="P12" s="10">
        <f t="shared" si="2"/>
        <v>3.27186925504316</v>
      </c>
    </row>
    <row r="13" ht="15" spans="1:16">
      <c r="A13" s="5"/>
      <c r="B13" s="5"/>
      <c r="C13" s="6" t="s">
        <v>32</v>
      </c>
      <c r="D13" s="6">
        <v>1423500</v>
      </c>
      <c r="E13" s="6">
        <v>0.43</v>
      </c>
      <c r="F13" s="5">
        <v>96.9</v>
      </c>
      <c r="G13" s="5">
        <v>93.11</v>
      </c>
      <c r="H13" s="16">
        <v>46.23</v>
      </c>
      <c r="I13" s="6">
        <v>711747</v>
      </c>
      <c r="J13" s="6">
        <v>711747</v>
      </c>
      <c r="K13" s="17">
        <v>399653</v>
      </c>
      <c r="L13" s="14">
        <f t="shared" si="1"/>
        <v>0.561509918552519</v>
      </c>
      <c r="M13" s="6">
        <v>331860</v>
      </c>
      <c r="N13" s="10">
        <f t="shared" si="3"/>
        <v>16.9629653724606</v>
      </c>
      <c r="O13" s="6">
        <v>320098</v>
      </c>
      <c r="P13" s="10">
        <f t="shared" si="2"/>
        <v>3.54426565419152</v>
      </c>
    </row>
    <row r="14" ht="15" spans="1:16">
      <c r="A14" s="5"/>
      <c r="B14" s="5"/>
      <c r="C14" s="6" t="s">
        <v>33</v>
      </c>
      <c r="D14" s="6">
        <v>424294</v>
      </c>
      <c r="E14" s="6">
        <v>0.13</v>
      </c>
      <c r="F14" s="5">
        <v>96.93</v>
      </c>
      <c r="G14" s="5">
        <v>93.21</v>
      </c>
      <c r="H14" s="16">
        <v>46.16</v>
      </c>
      <c r="I14" s="6">
        <v>212146</v>
      </c>
      <c r="J14" s="6">
        <v>212146</v>
      </c>
      <c r="K14" s="6">
        <v>115466</v>
      </c>
      <c r="L14" s="14">
        <f t="shared" si="1"/>
        <v>0.544276111734372</v>
      </c>
      <c r="M14" s="5">
        <v>97407</v>
      </c>
      <c r="N14" s="10">
        <f t="shared" si="3"/>
        <v>15.6401018481631</v>
      </c>
      <c r="O14" s="6">
        <v>89538</v>
      </c>
      <c r="P14" s="10">
        <f t="shared" si="2"/>
        <v>8.07847485293665</v>
      </c>
    </row>
    <row r="15" ht="15" spans="1:16">
      <c r="A15" s="5"/>
      <c r="B15" s="5" t="s">
        <v>22</v>
      </c>
      <c r="C15" s="6" t="s">
        <v>34</v>
      </c>
      <c r="D15" s="6">
        <v>722838</v>
      </c>
      <c r="E15" s="6">
        <v>0.22</v>
      </c>
      <c r="F15" s="5">
        <v>97.75</v>
      </c>
      <c r="G15" s="5">
        <v>94.98</v>
      </c>
      <c r="H15" s="16">
        <v>45.87</v>
      </c>
      <c r="I15" s="6">
        <v>361419</v>
      </c>
      <c r="J15" s="6">
        <v>361419</v>
      </c>
      <c r="K15" s="6">
        <v>228525</v>
      </c>
      <c r="L15" s="14">
        <f t="shared" si="1"/>
        <v>0.632299353382086</v>
      </c>
      <c r="M15" s="17">
        <v>210163</v>
      </c>
      <c r="N15" s="10">
        <f t="shared" si="3"/>
        <v>8.03500711081938</v>
      </c>
      <c r="O15" s="6">
        <v>208943</v>
      </c>
      <c r="P15" s="10">
        <f t="shared" si="2"/>
        <v>0.580501800983046</v>
      </c>
    </row>
    <row r="16" ht="15" spans="1:16">
      <c r="A16" s="5"/>
      <c r="B16" s="5"/>
      <c r="C16" s="6" t="s">
        <v>35</v>
      </c>
      <c r="D16" s="6">
        <v>764164</v>
      </c>
      <c r="E16" s="6">
        <v>0.23</v>
      </c>
      <c r="F16" s="5">
        <v>97.94</v>
      </c>
      <c r="G16" s="5">
        <v>95.37</v>
      </c>
      <c r="H16" s="16">
        <v>45.02</v>
      </c>
      <c r="I16" s="17">
        <v>382080</v>
      </c>
      <c r="J16" s="17">
        <v>382080</v>
      </c>
      <c r="K16" s="17">
        <v>246118</v>
      </c>
      <c r="L16" s="14">
        <f t="shared" si="1"/>
        <v>0.644153056951424</v>
      </c>
      <c r="M16" s="6">
        <v>217459</v>
      </c>
      <c r="N16" s="10">
        <f t="shared" si="3"/>
        <v>11.6444144678569</v>
      </c>
      <c r="O16" s="6">
        <v>214527</v>
      </c>
      <c r="P16" s="10">
        <f t="shared" si="2"/>
        <v>1.34830013933661</v>
      </c>
    </row>
    <row r="17" ht="15" spans="1:16">
      <c r="A17" s="5"/>
      <c r="B17" s="5"/>
      <c r="C17" s="6" t="s">
        <v>36</v>
      </c>
      <c r="D17" s="6">
        <v>1146830</v>
      </c>
      <c r="E17" s="6">
        <v>0.34</v>
      </c>
      <c r="F17" s="5">
        <v>97.76</v>
      </c>
      <c r="G17" s="5">
        <v>95.23</v>
      </c>
      <c r="H17" s="16">
        <v>44.99</v>
      </c>
      <c r="I17" s="17">
        <v>573412</v>
      </c>
      <c r="J17" s="17">
        <v>573412</v>
      </c>
      <c r="K17" s="6">
        <v>338563</v>
      </c>
      <c r="L17" s="14">
        <f t="shared" si="1"/>
        <v>0.590435847174457</v>
      </c>
      <c r="M17" s="5">
        <v>322491</v>
      </c>
      <c r="N17" s="10">
        <f t="shared" si="3"/>
        <v>4.7471223967179</v>
      </c>
      <c r="O17" s="6">
        <v>320469</v>
      </c>
      <c r="P17" s="10">
        <f t="shared" si="2"/>
        <v>0.626994241699763</v>
      </c>
    </row>
    <row r="18" ht="15" spans="1:16">
      <c r="A18" s="5"/>
      <c r="B18" s="5" t="s">
        <v>26</v>
      </c>
      <c r="C18" s="6" t="s">
        <v>37</v>
      </c>
      <c r="D18" s="6">
        <v>229038</v>
      </c>
      <c r="E18" s="6">
        <v>0.07</v>
      </c>
      <c r="F18" s="5">
        <v>99.31</v>
      </c>
      <c r="G18" s="5">
        <v>98.28</v>
      </c>
      <c r="H18" s="16">
        <v>51.31</v>
      </c>
      <c r="I18" s="6">
        <v>114519</v>
      </c>
      <c r="J18" s="6">
        <v>114519</v>
      </c>
      <c r="K18" s="17">
        <v>98793</v>
      </c>
      <c r="L18" s="14">
        <f t="shared" si="1"/>
        <v>0.862677808922537</v>
      </c>
      <c r="M18" s="6">
        <v>90937</v>
      </c>
      <c r="N18" s="10">
        <f t="shared" si="3"/>
        <v>7.95198040346988</v>
      </c>
      <c r="O18" s="6">
        <v>90727</v>
      </c>
      <c r="P18" s="10">
        <f t="shared" si="2"/>
        <v>0.230929104764832</v>
      </c>
    </row>
    <row r="19" ht="15" spans="1:16">
      <c r="A19" s="5"/>
      <c r="B19" s="5"/>
      <c r="C19" s="6" t="s">
        <v>38</v>
      </c>
      <c r="D19" s="6">
        <v>168600</v>
      </c>
      <c r="E19" s="6">
        <v>0.05</v>
      </c>
      <c r="F19" s="5">
        <v>99.32</v>
      </c>
      <c r="G19" s="5">
        <v>98.3</v>
      </c>
      <c r="H19" s="16">
        <v>50.24</v>
      </c>
      <c r="I19" s="6">
        <v>84300</v>
      </c>
      <c r="J19" s="6">
        <v>84300</v>
      </c>
      <c r="K19" s="6">
        <v>74305</v>
      </c>
      <c r="L19" s="14">
        <f t="shared" si="1"/>
        <v>0.881435349940688</v>
      </c>
      <c r="M19" s="17">
        <v>71947</v>
      </c>
      <c r="N19" s="10">
        <f t="shared" si="3"/>
        <v>3.17340690397685</v>
      </c>
      <c r="O19" s="6">
        <v>71723</v>
      </c>
      <c r="P19" s="10">
        <f t="shared" si="2"/>
        <v>0.311340292159501</v>
      </c>
    </row>
    <row r="20" ht="15" spans="1:16">
      <c r="A20" s="5"/>
      <c r="B20" s="5"/>
      <c r="C20" s="6" t="s">
        <v>39</v>
      </c>
      <c r="D20" s="6">
        <v>277346</v>
      </c>
      <c r="E20" s="6">
        <v>0.08</v>
      </c>
      <c r="F20" s="5">
        <v>98.88</v>
      </c>
      <c r="G20" s="5">
        <v>97.28</v>
      </c>
      <c r="H20" s="16">
        <v>49.75</v>
      </c>
      <c r="I20" s="6">
        <v>138673</v>
      </c>
      <c r="J20" s="6">
        <v>138673</v>
      </c>
      <c r="K20" s="17">
        <v>111860</v>
      </c>
      <c r="L20" s="14">
        <f t="shared" si="1"/>
        <v>0.806645850309721</v>
      </c>
      <c r="M20" s="17">
        <v>100978</v>
      </c>
      <c r="N20" s="10">
        <f t="shared" si="3"/>
        <v>9.7282317182192</v>
      </c>
      <c r="O20" s="6">
        <v>100752</v>
      </c>
      <c r="P20" s="10">
        <f t="shared" si="2"/>
        <v>0.223811127176221</v>
      </c>
    </row>
  </sheetData>
  <mergeCells count="9">
    <mergeCell ref="A1:P1"/>
    <mergeCell ref="A3:A11"/>
    <mergeCell ref="A12:A20"/>
    <mergeCell ref="B3:B5"/>
    <mergeCell ref="B6:B8"/>
    <mergeCell ref="B9:B11"/>
    <mergeCell ref="B12:B14"/>
    <mergeCell ref="B15:B17"/>
    <mergeCell ref="B18:B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E2F1B5780AF84101A8E2A01AF4BBC1B8_12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